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Pol'!$A$1:$U$29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G39" i="1"/>
  <c r="F39" i="1"/>
  <c r="G19" i="12"/>
  <c r="AC19" i="12"/>
  <c r="AD19" i="12"/>
  <c r="BA17" i="12"/>
  <c r="BA15" i="12"/>
  <c r="BA13" i="12"/>
  <c r="BA11" i="12"/>
  <c r="BA10" i="12"/>
  <c r="G9" i="12"/>
  <c r="I9" i="12"/>
  <c r="K9" i="12"/>
  <c r="K8" i="12" s="1"/>
  <c r="M9" i="12"/>
  <c r="O9" i="12"/>
  <c r="Q9" i="12"/>
  <c r="U9" i="12"/>
  <c r="G12" i="12"/>
  <c r="G8" i="12" s="1"/>
  <c r="I12" i="12"/>
  <c r="K12" i="12"/>
  <c r="O12" i="12"/>
  <c r="O8" i="12" s="1"/>
  <c r="Q12" i="12"/>
  <c r="U12" i="12"/>
  <c r="G14" i="12"/>
  <c r="M14" i="12" s="1"/>
  <c r="I14" i="12"/>
  <c r="I8" i="12" s="1"/>
  <c r="K14" i="12"/>
  <c r="O14" i="12"/>
  <c r="Q14" i="12"/>
  <c r="Q8" i="12" s="1"/>
  <c r="U14" i="12"/>
  <c r="G16" i="12"/>
  <c r="M16" i="12" s="1"/>
  <c r="I16" i="12"/>
  <c r="K16" i="12"/>
  <c r="O16" i="12"/>
  <c r="Q16" i="12"/>
  <c r="U16" i="12"/>
  <c r="U8" i="12" s="1"/>
  <c r="I20" i="1"/>
  <c r="I19" i="1"/>
  <c r="I18" i="1"/>
  <c r="I17" i="1"/>
  <c r="I16" i="1"/>
  <c r="I48" i="1"/>
  <c r="G27" i="1"/>
  <c r="G23" i="1"/>
  <c r="F40" i="1"/>
  <c r="G28" i="1" s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H32" i="1"/>
  <c r="J23" i="1"/>
  <c r="J24" i="1"/>
  <c r="J25" i="1"/>
  <c r="J27" i="1"/>
  <c r="E24" i="1"/>
  <c r="E26" i="1"/>
  <c r="G29" i="1" l="1"/>
  <c r="G24" i="1"/>
  <c r="M12" i="12"/>
  <c r="M8" i="12" s="1"/>
  <c r="I21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<sst xmlns="http://schemas.openxmlformats.org/spreadsheetml/2006/main" count="155" uniqueCount="110">
  <si>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</si>
  <si>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</si>
  <si>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</si>
  <si>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</si>
  <si>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</si>
  <si>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</si>
  <si>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</si>
  <si>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</si>
  <si>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</si>
  <si>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</si>
  <si>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</si>
  <si>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</si>
  <si>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</si>
  <si>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</si>
  <si>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</si>
  <si>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</si>
  <si>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</si>
  <si>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</si>
  <si>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</si>
  <si>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</si>
  <si>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</si>
  <si>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</si>
  <si>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</si>
  <si>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</si>
  <si>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</si>
  <si>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</si>
  <si>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</si>
  <si>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</si>
  <si>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</si>
  <si>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</si>
  <si>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</si>
  <si>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</si>
  <si>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</si>
  <si>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</si>
  <si>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</si>
  <si>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</si>
  <si>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</si>
  <si>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</si>
  <si>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</si>
  <si>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</si>
  <si>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</si>
  <si>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</si>
  <si>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</si>
  <si>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Znojmo</t>
  </si>
  <si>
    <t>Rozpočet:</t>
  </si>
  <si>
    <t>Misto</t>
  </si>
  <si>
    <t>Zvýšení kvality odborné přípravy - STAV. ZÁM. ČÁST</t>
  </si>
  <si>
    <t>SŠT Znojmo, přísp. org.</t>
  </si>
  <si>
    <t>Uhelná 3264/6</t>
  </si>
  <si>
    <t>669 02</t>
  </si>
  <si>
    <t>IČ 00530506</t>
  </si>
  <si>
    <t>Stavoprojekt 2000, s.r.o</t>
  </si>
  <si>
    <t>Nám. Armády 1215/10</t>
  </si>
  <si>
    <t>26218003</t>
  </si>
  <si>
    <t>Rozpočet</t>
  </si>
  <si>
    <t>Celkem za stavbu</t>
  </si>
  <si>
    <t>CZK</t>
  </si>
  <si>
    <t>Rekapitulace dílů</t>
  </si>
  <si>
    <t>Typ dílu</t>
  </si>
  <si>
    <t>SZC</t>
  </si>
  <si>
    <t>Stavebně zámečnická část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</si>
  <si>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</si>
  <si>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</si>
  <si>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</si>
  <si>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</si>
  <si>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</si>
  <si>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</si>
  <si>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</si>
  <si>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</si>
  <si>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</si>
  <si>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</si>
  <si>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</si>
  <si>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</si>
  <si>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</si>
  <si>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</si>
  <si>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</si>
  <si>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</si>
  <si>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</si>
  <si>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</si>
  <si>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</si>
  <si>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</si>
  <si>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</si>
  <si>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</si>
  <si>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</si>
  <si>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</si>
  <si>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</si>
  <si>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</si>
  <si>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</si>
  <si>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</si>
  <si>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</si>
  <si>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SZC-VL2</t>
  </si>
  <si>
    <t>Dodávka střešního sednvičového panelu s  izolací, 120mm,U=0,18W/m2K, s požární odolností REI 15</t>
  </si>
  <si>
    <t>m2</t>
  </si>
  <si>
    <t>POL1_0</t>
  </si>
  <si>
    <t>Dodávka vč. doplňkových prvků, barva panelů světle šedá, barva doplňkových prvků šedá.</t>
  </si>
  <si>
    <t>POP</t>
  </si>
  <si>
    <t>Obsahuje dodávku sedvičových panelů vč. veškerého pomocného mat. (šrouby, podložky, tmely atd.). Obsahuje dodávku doplňkových prvků kompletních -  hřeben-33bm, lem štítové stěny-56bm, lem světlíku 53bm, lemování u okapu-33bm, návaznost na svislou stěnu-32bm,  žlab mezistřešní-32bm. Dále obsahuje náklady na dopravu na stavbu. Dále  obsahuje věškeré práce a dodávky potřebné pro provedení dodávky a prací v položce</t>
  </si>
  <si>
    <t>SZC-VL3</t>
  </si>
  <si>
    <t>Montáž střešního sedvičového panelu s  izolací, U=0,18W/m2K, s požární odolností REI 15</t>
  </si>
  <si>
    <t>Obsahuje montáž sedvičových panelů vč. veškerého pomocného mat. (šrouby, podložky, tmely atd.). Obsahuje montáž doplňkových prvků kompletních -  hřeben-33bm, lem štítové stěny-56bm, lem světlíku 53bm, lemování u okapu-33bm, návaznost na svislou stěnu-32bm,  žlab mezistřešní-32bm. Dále obsahuje náklady na veškerou potřebnou mechanizaci (jeřáby, plošiny atd.).  Dále  obsahuje věškeré práce a dodávky potřebné pro provedení montáže a prací v položce vč. případné výrobně tech. dokumentace</t>
  </si>
  <si>
    <t>SZC-VL4</t>
  </si>
  <si>
    <t>Dodávka stěnového horizontálního sedvič. panelu s ,  izolací 100m  U=0,21W/m2K s pož. odolností REI 15</t>
  </si>
  <si>
    <t>Obsahuje dodávku sedvičových panelů vč. veškerého pomocného mat. (šrouby, podložky, tmely atd.). Obsahuje dodávku doplňkových prvků kompletních -  lem dveří a vrat-11bm, lem oken-67bm, lem svislý u zdiva-5bm, lemování styku panelů-9bm, lem u podezdívky-12bm. Dále obsahuje náklady na dopravu na stavbu. Dále  obsahuje věškeré práce a dodávky potřebné pro provedení dodávky a prací v položce</t>
  </si>
  <si>
    <t>SZC-VL5</t>
  </si>
  <si>
    <t>Montáž stěnového horizont. sendvič. panelu s , izolací U=0,21W/m2K a s pož. odolností REI 15</t>
  </si>
  <si>
    <t>Obsahuje montáž sedvičových panelů vč. veškerého pomocného mat. (šrouby, podložky, tmely atd.). Obsahuje montáž doplňkových prvků kompletních - lem dveří a vrat-11bm, lem oken-67bm, lem svislý u zdiva-5bm, lemování styku panelů-9bm, lem u podezdívky-43bm. Dále obsahuje náklady na veškerou potřebnou mechanizaci (jeřáby, plošiny atd.).  Dále  obsahuje věškeré práce a dodávky potřebné pro provedení montáže a prací v položce vč. případné výrobně tech. dokumentace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</si>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</sst>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6" xfId="0" applyNumberFormat="1" applyFont="1" applyBorder="1" applyAlignment="1">
      <alignment vertical="top" wrapText="1" shrinkToFit="1"/>
    </xf>
    <xf numFmtId="172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1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50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49</v>
      </c>
      <c r="D7" s="105" t="s">
        <v>43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51</v>
      </c>
      <c r="E11" s="124"/>
      <c r="F11" s="124"/>
      <c r="G11" s="124"/>
      <c r="H11" s="28" t="s">
        <v>33</v>
      </c>
      <c r="I11" s="128" t="s">
        <v>53</v>
      </c>
      <c r="J11" s="11"/>
    </row>
    <row r="12" spans="1:15" ht="15.75" customHeight="1" x14ac:dyDescent="0.2">
      <c r="A12" s="4"/>
      <c r="B12" s="41"/>
      <c r="C12" s="26"/>
      <c r="D12" s="125" t="s">
        <v>52</v>
      </c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 t="s">
        <v>49</v>
      </c>
      <c r="D13" s="126" t="s">
        <v>43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81" t="s">
        <v>23</v>
      </c>
      <c r="B16" s="182" t="s">
        <v>23</v>
      </c>
      <c r="C16" s="58"/>
      <c r="D16" s="59"/>
      <c r="E16" s="83"/>
      <c r="F16" s="84"/>
      <c r="G16" s="83"/>
      <c r="H16" s="84"/>
      <c r="I16" s="83">
        <f>SUMIF(F47:F47,A16,I47:I47)+SUMIF(F47:F47,"PSU",I47:I47)</f>
        <v>0</v>
      </c>
      <c r="J16" s="93"/>
    </row>
    <row r="17" spans="1:10" ht="23.25" customHeight="1" x14ac:dyDescent="0.2">
      <c r="A17" s="181" t="s">
        <v>24</v>
      </c>
      <c r="B17" s="182" t="s">
        <v>24</v>
      </c>
      <c r="C17" s="58"/>
      <c r="D17" s="59"/>
      <c r="E17" s="83"/>
      <c r="F17" s="84"/>
      <c r="G17" s="83"/>
      <c r="H17" s="84"/>
      <c r="I17" s="83">
        <f>SUMIF(F47:F47,A17,I47:I47)</f>
        <v>0</v>
      </c>
      <c r="J17" s="93"/>
    </row>
    <row r="18" spans="1:10" ht="23.25" customHeight="1" x14ac:dyDescent="0.2">
      <c r="A18" s="181" t="s">
        <v>25</v>
      </c>
      <c r="B18" s="182" t="s">
        <v>25</v>
      </c>
      <c r="C18" s="58"/>
      <c r="D18" s="59"/>
      <c r="E18" s="83"/>
      <c r="F18" s="84"/>
      <c r="G18" s="83"/>
      <c r="H18" s="84"/>
      <c r="I18" s="83">
        <f>SUMIF(F47:F47,A18,I47:I47)</f>
        <v>0</v>
      </c>
      <c r="J18" s="93"/>
    </row>
    <row r="19" spans="1:10" ht="23.25" customHeight="1" x14ac:dyDescent="0.2">
      <c r="A19" s="181" t="s">
        <v>61</v>
      </c>
      <c r="B19" s="182" t="s">
        <v>26</v>
      </c>
      <c r="C19" s="58"/>
      <c r="D19" s="59"/>
      <c r="E19" s="83"/>
      <c r="F19" s="84"/>
      <c r="G19" s="83"/>
      <c r="H19" s="84"/>
      <c r="I19" s="83">
        <f>SUMIF(F47:F47,A19,I47:I47)</f>
        <v>0</v>
      </c>
      <c r="J19" s="93"/>
    </row>
    <row r="20" spans="1:10" ht="23.25" customHeight="1" x14ac:dyDescent="0.2">
      <c r="A20" s="181" t="s">
        <v>62</v>
      </c>
      <c r="B20" s="182" t="s">
        <v>27</v>
      </c>
      <c r="C20" s="58"/>
      <c r="D20" s="59"/>
      <c r="E20" s="83"/>
      <c r="F20" s="84"/>
      <c r="G20" s="83"/>
      <c r="H20" s="84"/>
      <c r="I20" s="83">
        <f>SUMIF(F47:F47,A20,I47:I47)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43164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54</v>
      </c>
      <c r="C39" s="138" t="s">
        <v>46</v>
      </c>
      <c r="D39" s="139"/>
      <c r="E39" s="139"/>
      <c r="F39" s="147">
        <f>'Rozpočet Pol'!AC19</f>
        <v>0</v>
      </c>
      <c r="G39" s="148">
        <f>'Rozpočet Pol'!AD19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55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57</v>
      </c>
    </row>
    <row r="46" spans="1:10" ht="25.5" customHeight="1" x14ac:dyDescent="0.2">
      <c r="A46" s="162"/>
      <c r="B46" s="165" t="s">
        <v>16</v>
      </c>
      <c r="C46" s="165" t="s">
        <v>5</v>
      </c>
      <c r="D46" s="166"/>
      <c r="E46" s="166"/>
      <c r="F46" s="169" t="s">
        <v>58</v>
      </c>
      <c r="G46" s="169"/>
      <c r="H46" s="169"/>
      <c r="I46" s="170" t="s">
        <v>28</v>
      </c>
      <c r="J46" s="170"/>
    </row>
    <row r="47" spans="1:10" ht="25.5" customHeight="1" x14ac:dyDescent="0.2">
      <c r="A47" s="163"/>
      <c r="B47" s="171" t="s">
        <v>59</v>
      </c>
      <c r="C47" s="172" t="s">
        <v>60</v>
      </c>
      <c r="D47" s="173"/>
      <c r="E47" s="173"/>
      <c r="F47" s="174" t="s">
        <v>23</v>
      </c>
      <c r="G47" s="175"/>
      <c r="H47" s="175"/>
      <c r="I47" s="176">
        <f>'Rozpočet Pol'!G8</f>
        <v>0</v>
      </c>
      <c r="J47" s="176"/>
    </row>
    <row r="48" spans="1:10" ht="25.5" customHeight="1" x14ac:dyDescent="0.2">
      <c r="A48" s="164"/>
      <c r="B48" s="167" t="s">
        <v>1</v>
      </c>
      <c r="C48" s="167"/>
      <c r="D48" s="168"/>
      <c r="E48" s="168"/>
      <c r="F48" s="177"/>
      <c r="G48" s="178"/>
      <c r="H48" s="178"/>
      <c r="I48" s="179">
        <f>I47</f>
        <v>0</v>
      </c>
      <c r="J48" s="179"/>
    </row>
    <row r="49" spans="6:10" x14ac:dyDescent="0.2">
      <c r="F49" s="180"/>
      <c r="G49" s="130"/>
      <c r="H49" s="180"/>
      <c r="I49" s="130"/>
      <c r="J49" s="130"/>
    </row>
    <row r="50" spans="6:10" x14ac:dyDescent="0.2">
      <c r="F50" s="180"/>
      <c r="G50" s="130"/>
      <c r="H50" s="180"/>
      <c r="I50" s="130"/>
      <c r="J50" s="130"/>
    </row>
    <row r="51" spans="6:10" x14ac:dyDescent="0.2">
      <c r="F51" s="180"/>
      <c r="G51" s="130"/>
      <c r="H51" s="180"/>
      <c r="I51" s="130"/>
      <c r="J5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9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83" t="s">
        <v>6</v>
      </c>
      <c r="B1" s="183"/>
      <c r="C1" s="183"/>
      <c r="D1" s="183"/>
      <c r="E1" s="183"/>
      <c r="F1" s="183"/>
      <c r="G1" s="183"/>
      <c r="AE1" t="s">
        <v>64</v>
      </c>
    </row>
    <row r="2" spans="1:60" ht="24.95" customHeight="1" x14ac:dyDescent="0.2">
      <c r="A2" s="190" t="s">
        <v>63</v>
      </c>
      <c r="B2" s="184"/>
      <c r="C2" s="185" t="s">
        <v>46</v>
      </c>
      <c r="D2" s="186"/>
      <c r="E2" s="186"/>
      <c r="F2" s="186"/>
      <c r="G2" s="192"/>
      <c r="AE2" t="s">
        <v>65</v>
      </c>
    </row>
    <row r="3" spans="1:60" ht="24.95" customHeight="1" x14ac:dyDescent="0.2">
      <c r="A3" s="191" t="s">
        <v>7</v>
      </c>
      <c r="B3" s="189"/>
      <c r="C3" s="187" t="s">
        <v>43</v>
      </c>
      <c r="D3" s="188"/>
      <c r="E3" s="188"/>
      <c r="F3" s="188"/>
      <c r="G3" s="193"/>
      <c r="AE3" t="s">
        <v>66</v>
      </c>
    </row>
    <row r="4" spans="1:60" ht="24.95" hidden="1" customHeight="1" x14ac:dyDescent="0.2">
      <c r="A4" s="191" t="s">
        <v>8</v>
      </c>
      <c r="B4" s="189"/>
      <c r="C4" s="187"/>
      <c r="D4" s="188"/>
      <c r="E4" s="188"/>
      <c r="F4" s="188"/>
      <c r="G4" s="193"/>
      <c r="AE4" t="s">
        <v>67</v>
      </c>
    </row>
    <row r="5" spans="1:60" hidden="1" x14ac:dyDescent="0.2">
      <c r="A5" s="194" t="s">
        <v>68</v>
      </c>
      <c r="B5" s="195"/>
      <c r="C5" s="196"/>
      <c r="D5" s="197"/>
      <c r="E5" s="197"/>
      <c r="F5" s="197"/>
      <c r="G5" s="198"/>
      <c r="AE5" t="s">
        <v>69</v>
      </c>
    </row>
    <row r="7" spans="1:60" ht="38.25" x14ac:dyDescent="0.2">
      <c r="A7" s="203" t="s">
        <v>70</v>
      </c>
      <c r="B7" s="204" t="s">
        <v>71</v>
      </c>
      <c r="C7" s="204" t="s">
        <v>72</v>
      </c>
      <c r="D7" s="203" t="s">
        <v>73</v>
      </c>
      <c r="E7" s="203" t="s">
        <v>74</v>
      </c>
      <c r="F7" s="199" t="s">
        <v>75</v>
      </c>
      <c r="G7" s="217" t="s">
        <v>28</v>
      </c>
      <c r="H7" s="218" t="s">
        <v>29</v>
      </c>
      <c r="I7" s="218" t="s">
        <v>76</v>
      </c>
      <c r="J7" s="218" t="s">
        <v>30</v>
      </c>
      <c r="K7" s="218" t="s">
        <v>77</v>
      </c>
      <c r="L7" s="218" t="s">
        <v>78</v>
      </c>
      <c r="M7" s="218" t="s">
        <v>79</v>
      </c>
      <c r="N7" s="218" t="s">
        <v>80</v>
      </c>
      <c r="O7" s="218" t="s">
        <v>81</v>
      </c>
      <c r="P7" s="218" t="s">
        <v>82</v>
      </c>
      <c r="Q7" s="218" t="s">
        <v>83</v>
      </c>
      <c r="R7" s="218" t="s">
        <v>84</v>
      </c>
      <c r="S7" s="218" t="s">
        <v>85</v>
      </c>
      <c r="T7" s="218" t="s">
        <v>86</v>
      </c>
      <c r="U7" s="206" t="s">
        <v>87</v>
      </c>
    </row>
    <row r="8" spans="1:60" x14ac:dyDescent="0.2">
      <c r="A8" s="219" t="s">
        <v>88</v>
      </c>
      <c r="B8" s="220" t="s">
        <v>59</v>
      </c>
      <c r="C8" s="221" t="s">
        <v>60</v>
      </c>
      <c r="D8" s="205"/>
      <c r="E8" s="222"/>
      <c r="F8" s="223"/>
      <c r="G8" s="223">
        <f>SUMIF(AE9:AE17,"&lt;&gt;NOR",G9:G17)</f>
        <v>0</v>
      </c>
      <c r="H8" s="223"/>
      <c r="I8" s="223">
        <f>SUM(I9:I17)</f>
        <v>0</v>
      </c>
      <c r="J8" s="223"/>
      <c r="K8" s="223">
        <f>SUM(K9:K17)</f>
        <v>0</v>
      </c>
      <c r="L8" s="223"/>
      <c r="M8" s="223">
        <f>SUM(M9:M17)</f>
        <v>0</v>
      </c>
      <c r="N8" s="205"/>
      <c r="O8" s="205">
        <f>SUM(O9:O17)</f>
        <v>0</v>
      </c>
      <c r="P8" s="205"/>
      <c r="Q8" s="205">
        <f>SUM(Q9:Q17)</f>
        <v>0</v>
      </c>
      <c r="R8" s="205"/>
      <c r="S8" s="205"/>
      <c r="T8" s="219"/>
      <c r="U8" s="205">
        <f>SUM(U9:U17)</f>
        <v>0</v>
      </c>
      <c r="AE8" t="s">
        <v>89</v>
      </c>
    </row>
    <row r="9" spans="1:60" ht="22.5" outlineLevel="1" x14ac:dyDescent="0.2">
      <c r="A9" s="201">
        <v>1</v>
      </c>
      <c r="B9" s="207" t="s">
        <v>90</v>
      </c>
      <c r="C9" s="247" t="s">
        <v>91</v>
      </c>
      <c r="D9" s="208" t="s">
        <v>92</v>
      </c>
      <c r="E9" s="211">
        <v>225</v>
      </c>
      <c r="F9" s="213"/>
      <c r="G9" s="214">
        <f>ROUND(E9*F9,2)</f>
        <v>0</v>
      </c>
      <c r="H9" s="213"/>
      <c r="I9" s="214">
        <f>ROUND(E9*H9,2)</f>
        <v>0</v>
      </c>
      <c r="J9" s="213"/>
      <c r="K9" s="214">
        <f>ROUND(E9*J9,2)</f>
        <v>0</v>
      </c>
      <c r="L9" s="214">
        <v>21</v>
      </c>
      <c r="M9" s="214">
        <f>G9*(1+L9/100)</f>
        <v>0</v>
      </c>
      <c r="N9" s="208">
        <v>0</v>
      </c>
      <c r="O9" s="208">
        <f>ROUND(E9*N9,5)</f>
        <v>0</v>
      </c>
      <c r="P9" s="208">
        <v>0</v>
      </c>
      <c r="Q9" s="208">
        <f>ROUND(E9*P9,5)</f>
        <v>0</v>
      </c>
      <c r="R9" s="208"/>
      <c r="S9" s="208"/>
      <c r="T9" s="209">
        <v>0</v>
      </c>
      <c r="U9" s="208">
        <f>ROUND(E9*T9,2)</f>
        <v>0</v>
      </c>
      <c r="V9" s="200"/>
      <c r="W9" s="200"/>
      <c r="X9" s="200"/>
      <c r="Y9" s="200"/>
      <c r="Z9" s="200"/>
      <c r="AA9" s="200"/>
      <c r="AB9" s="200"/>
      <c r="AC9" s="200"/>
      <c r="AD9" s="200"/>
      <c r="AE9" s="200" t="s">
        <v>93</v>
      </c>
      <c r="AF9" s="200"/>
      <c r="AG9" s="200"/>
      <c r="AH9" s="200"/>
      <c r="AI9" s="200"/>
      <c r="AJ9" s="200"/>
      <c r="AK9" s="200"/>
      <c r="AL9" s="200"/>
      <c r="AM9" s="200"/>
      <c r="AN9" s="200"/>
      <c r="AO9" s="200"/>
      <c r="AP9" s="200"/>
      <c r="AQ9" s="200"/>
      <c r="AR9" s="200"/>
      <c r="AS9" s="200"/>
      <c r="AT9" s="200"/>
      <c r="AU9" s="200"/>
      <c r="AV9" s="200"/>
      <c r="AW9" s="200"/>
      <c r="AX9" s="200"/>
      <c r="AY9" s="200"/>
      <c r="AZ9" s="200"/>
      <c r="BA9" s="200"/>
      <c r="BB9" s="200"/>
      <c r="BC9" s="200"/>
      <c r="BD9" s="200"/>
      <c r="BE9" s="200"/>
      <c r="BF9" s="200"/>
      <c r="BG9" s="200"/>
      <c r="BH9" s="200"/>
    </row>
    <row r="10" spans="1:60" outlineLevel="1" x14ac:dyDescent="0.2">
      <c r="A10" s="201"/>
      <c r="B10" s="207"/>
      <c r="C10" s="248" t="s">
        <v>94</v>
      </c>
      <c r="D10" s="210"/>
      <c r="E10" s="212"/>
      <c r="F10" s="215"/>
      <c r="G10" s="216"/>
      <c r="H10" s="214"/>
      <c r="I10" s="214"/>
      <c r="J10" s="214"/>
      <c r="K10" s="214"/>
      <c r="L10" s="214"/>
      <c r="M10" s="214"/>
      <c r="N10" s="208"/>
      <c r="O10" s="208"/>
      <c r="P10" s="208"/>
      <c r="Q10" s="208"/>
      <c r="R10" s="208"/>
      <c r="S10" s="208"/>
      <c r="T10" s="209"/>
      <c r="U10" s="208"/>
      <c r="V10" s="200"/>
      <c r="W10" s="200"/>
      <c r="X10" s="200"/>
      <c r="Y10" s="200"/>
      <c r="Z10" s="200"/>
      <c r="AA10" s="200"/>
      <c r="AB10" s="200"/>
      <c r="AC10" s="200"/>
      <c r="AD10" s="200"/>
      <c r="AE10" s="200" t="s">
        <v>95</v>
      </c>
      <c r="AF10" s="200"/>
      <c r="AG10" s="200"/>
      <c r="AH10" s="200"/>
      <c r="AI10" s="200"/>
      <c r="AJ10" s="200"/>
      <c r="AK10" s="200"/>
      <c r="AL10" s="200"/>
      <c r="AM10" s="200"/>
      <c r="AN10" s="200"/>
      <c r="AO10" s="200"/>
      <c r="AP10" s="200"/>
      <c r="AQ10" s="200"/>
      <c r="AR10" s="200"/>
      <c r="AS10" s="200"/>
      <c r="AT10" s="200"/>
      <c r="AU10" s="200"/>
      <c r="AV10" s="200"/>
      <c r="AW10" s="200"/>
      <c r="AX10" s="200"/>
      <c r="AY10" s="200"/>
      <c r="AZ10" s="200"/>
      <c r="BA10" s="202" t="str">
        <f>C10</f>
        <v>Dodávka vč. doplňkových prvků, barva panelů světle šedá, barva doplňkových prvků šedá.</v>
      </c>
      <c r="BB10" s="200"/>
      <c r="BC10" s="200"/>
      <c r="BD10" s="200"/>
      <c r="BE10" s="200"/>
      <c r="BF10" s="200"/>
      <c r="BG10" s="200"/>
      <c r="BH10" s="200"/>
    </row>
    <row r="11" spans="1:60" ht="56.25" outlineLevel="1" x14ac:dyDescent="0.2">
      <c r="A11" s="201"/>
      <c r="B11" s="207"/>
      <c r="C11" s="248" t="s">
        <v>96</v>
      </c>
      <c r="D11" s="210"/>
      <c r="E11" s="212"/>
      <c r="F11" s="215"/>
      <c r="G11" s="216"/>
      <c r="H11" s="214"/>
      <c r="I11" s="214"/>
      <c r="J11" s="214"/>
      <c r="K11" s="214"/>
      <c r="L11" s="214"/>
      <c r="M11" s="214"/>
      <c r="N11" s="208"/>
      <c r="O11" s="208"/>
      <c r="P11" s="208"/>
      <c r="Q11" s="208"/>
      <c r="R11" s="208"/>
      <c r="S11" s="208"/>
      <c r="T11" s="209"/>
      <c r="U11" s="208"/>
      <c r="V11" s="200"/>
      <c r="W11" s="200"/>
      <c r="X11" s="200"/>
      <c r="Y11" s="200"/>
      <c r="Z11" s="200"/>
      <c r="AA11" s="200"/>
      <c r="AB11" s="200"/>
      <c r="AC11" s="200"/>
      <c r="AD11" s="200"/>
      <c r="AE11" s="200" t="s">
        <v>95</v>
      </c>
      <c r="AF11" s="200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00"/>
      <c r="AW11" s="200"/>
      <c r="AX11" s="200"/>
      <c r="AY11" s="200"/>
      <c r="AZ11" s="200"/>
      <c r="BA11" s="202" t="str">
        <f>C11</f>
        <v>Obsahuje dodávku sedvičových panelů vč. veškerého pomocného mat. (šrouby, podložky, tmely atd.). Obsahuje dodávku doplňkových prvků kompletních -  hřeben-33bm, lem štítové stěny-56bm, lem světlíku 53bm, lemování u okapu-33bm, návaznost na svislou stěnu-32bm,  žlab mezistřešní-32bm. Dále obsahuje náklady na dopravu na stavbu. Dále  obsahuje věškeré práce a dodávky potřebné pro provedení dodávky a prací v položce</v>
      </c>
      <c r="BB11" s="200"/>
      <c r="BC11" s="200"/>
      <c r="BD11" s="200"/>
      <c r="BE11" s="200"/>
      <c r="BF11" s="200"/>
      <c r="BG11" s="200"/>
      <c r="BH11" s="200"/>
    </row>
    <row r="12" spans="1:60" ht="22.5" outlineLevel="1" x14ac:dyDescent="0.2">
      <c r="A12" s="201">
        <v>2</v>
      </c>
      <c r="B12" s="207" t="s">
        <v>97</v>
      </c>
      <c r="C12" s="247" t="s">
        <v>98</v>
      </c>
      <c r="D12" s="208" t="s">
        <v>92</v>
      </c>
      <c r="E12" s="211">
        <v>225</v>
      </c>
      <c r="F12" s="213"/>
      <c r="G12" s="214">
        <f>ROUND(E12*F12,2)</f>
        <v>0</v>
      </c>
      <c r="H12" s="213"/>
      <c r="I12" s="214">
        <f>ROUND(E12*H12,2)</f>
        <v>0</v>
      </c>
      <c r="J12" s="213"/>
      <c r="K12" s="214">
        <f>ROUND(E12*J12,2)</f>
        <v>0</v>
      </c>
      <c r="L12" s="214">
        <v>21</v>
      </c>
      <c r="M12" s="214">
        <f>G12*(1+L12/100)</f>
        <v>0</v>
      </c>
      <c r="N12" s="208">
        <v>0</v>
      </c>
      <c r="O12" s="208">
        <f>ROUND(E12*N12,5)</f>
        <v>0</v>
      </c>
      <c r="P12" s="208">
        <v>0</v>
      </c>
      <c r="Q12" s="208">
        <f>ROUND(E12*P12,5)</f>
        <v>0</v>
      </c>
      <c r="R12" s="208"/>
      <c r="S12" s="208"/>
      <c r="T12" s="209">
        <v>0</v>
      </c>
      <c r="U12" s="208">
        <f>ROUND(E12*T12,2)</f>
        <v>0</v>
      </c>
      <c r="V12" s="200"/>
      <c r="W12" s="200"/>
      <c r="X12" s="200"/>
      <c r="Y12" s="200"/>
      <c r="Z12" s="200"/>
      <c r="AA12" s="200"/>
      <c r="AB12" s="200"/>
      <c r="AC12" s="200"/>
      <c r="AD12" s="200"/>
      <c r="AE12" s="200" t="s">
        <v>93</v>
      </c>
      <c r="AF12" s="200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00"/>
      <c r="AW12" s="200"/>
      <c r="AX12" s="200"/>
      <c r="AY12" s="200"/>
      <c r="AZ12" s="200"/>
      <c r="BA12" s="200"/>
      <c r="BB12" s="200"/>
      <c r="BC12" s="200"/>
      <c r="BD12" s="200"/>
      <c r="BE12" s="200"/>
      <c r="BF12" s="200"/>
      <c r="BG12" s="200"/>
      <c r="BH12" s="200"/>
    </row>
    <row r="13" spans="1:60" ht="67.5" outlineLevel="1" x14ac:dyDescent="0.2">
      <c r="A13" s="201"/>
      <c r="B13" s="207"/>
      <c r="C13" s="248" t="s">
        <v>99</v>
      </c>
      <c r="D13" s="210"/>
      <c r="E13" s="212"/>
      <c r="F13" s="215"/>
      <c r="G13" s="216"/>
      <c r="H13" s="214"/>
      <c r="I13" s="214"/>
      <c r="J13" s="214"/>
      <c r="K13" s="214"/>
      <c r="L13" s="214"/>
      <c r="M13" s="214"/>
      <c r="N13" s="208"/>
      <c r="O13" s="208"/>
      <c r="P13" s="208"/>
      <c r="Q13" s="208"/>
      <c r="R13" s="208"/>
      <c r="S13" s="208"/>
      <c r="T13" s="209"/>
      <c r="U13" s="208"/>
      <c r="V13" s="200"/>
      <c r="W13" s="200"/>
      <c r="X13" s="200"/>
      <c r="Y13" s="200"/>
      <c r="Z13" s="200"/>
      <c r="AA13" s="200"/>
      <c r="AB13" s="200"/>
      <c r="AC13" s="200"/>
      <c r="AD13" s="200"/>
      <c r="AE13" s="200" t="s">
        <v>95</v>
      </c>
      <c r="AF13" s="200"/>
      <c r="AG13" s="200"/>
      <c r="AH13" s="200"/>
      <c r="AI13" s="200"/>
      <c r="AJ13" s="200"/>
      <c r="AK13" s="200"/>
      <c r="AL13" s="200"/>
      <c r="AM13" s="200"/>
      <c r="AN13" s="200"/>
      <c r="AO13" s="200"/>
      <c r="AP13" s="200"/>
      <c r="AQ13" s="200"/>
      <c r="AR13" s="200"/>
      <c r="AS13" s="200"/>
      <c r="AT13" s="200"/>
      <c r="AU13" s="200"/>
      <c r="AV13" s="200"/>
      <c r="AW13" s="200"/>
      <c r="AX13" s="200"/>
      <c r="AY13" s="200"/>
      <c r="AZ13" s="200"/>
      <c r="BA13" s="202" t="str">
        <f>C13</f>
        <v>Obsahuje montáž sedvičových panelů vč. veškerého pomocného mat. (šrouby, podložky, tmely atd.). Obsahuje montáž doplňkových prvků kompletních -  hřeben-33bm, lem štítové stěny-56bm, lem světlíku 53bm, lemování u okapu-33bm, návaznost na svislou stěnu-32bm,  žlab mezistřešní-32bm. Dále obsahuje náklady na veškerou potřebnou mechanizaci (jeřáby, plošiny atd.).  Dále  obsahuje věškeré práce a dodávky potřebné pro provedení montáže a prací v položce vč. případné výrobně tech. dokumentace</v>
      </c>
      <c r="BB13" s="200"/>
      <c r="BC13" s="200"/>
      <c r="BD13" s="200"/>
      <c r="BE13" s="200"/>
      <c r="BF13" s="200"/>
      <c r="BG13" s="200"/>
      <c r="BH13" s="200"/>
    </row>
    <row r="14" spans="1:60" ht="22.5" outlineLevel="1" x14ac:dyDescent="0.2">
      <c r="A14" s="201">
        <v>3</v>
      </c>
      <c r="B14" s="207" t="s">
        <v>100</v>
      </c>
      <c r="C14" s="247" t="s">
        <v>101</v>
      </c>
      <c r="D14" s="208" t="s">
        <v>92</v>
      </c>
      <c r="E14" s="211">
        <v>67.5</v>
      </c>
      <c r="F14" s="213"/>
      <c r="G14" s="214">
        <f>ROUND(E14*F14,2)</f>
        <v>0</v>
      </c>
      <c r="H14" s="213"/>
      <c r="I14" s="214">
        <f>ROUND(E14*H14,2)</f>
        <v>0</v>
      </c>
      <c r="J14" s="213"/>
      <c r="K14" s="214">
        <f>ROUND(E14*J14,2)</f>
        <v>0</v>
      </c>
      <c r="L14" s="214">
        <v>21</v>
      </c>
      <c r="M14" s="214">
        <f>G14*(1+L14/100)</f>
        <v>0</v>
      </c>
      <c r="N14" s="208">
        <v>0</v>
      </c>
      <c r="O14" s="208">
        <f>ROUND(E14*N14,5)</f>
        <v>0</v>
      </c>
      <c r="P14" s="208">
        <v>0</v>
      </c>
      <c r="Q14" s="208">
        <f>ROUND(E14*P14,5)</f>
        <v>0</v>
      </c>
      <c r="R14" s="208"/>
      <c r="S14" s="208"/>
      <c r="T14" s="209">
        <v>0</v>
      </c>
      <c r="U14" s="208">
        <f>ROUND(E14*T14,2)</f>
        <v>0</v>
      </c>
      <c r="V14" s="200"/>
      <c r="W14" s="200"/>
      <c r="X14" s="200"/>
      <c r="Y14" s="200"/>
      <c r="Z14" s="200"/>
      <c r="AA14" s="200"/>
      <c r="AB14" s="200"/>
      <c r="AC14" s="200"/>
      <c r="AD14" s="200"/>
      <c r="AE14" s="200" t="s">
        <v>93</v>
      </c>
      <c r="AF14" s="200"/>
      <c r="AG14" s="200"/>
      <c r="AH14" s="200"/>
      <c r="AI14" s="200"/>
      <c r="AJ14" s="200"/>
      <c r="AK14" s="200"/>
      <c r="AL14" s="200"/>
      <c r="AM14" s="200"/>
      <c r="AN14" s="200"/>
      <c r="AO14" s="200"/>
      <c r="AP14" s="200"/>
      <c r="AQ14" s="200"/>
      <c r="AR14" s="200"/>
      <c r="AS14" s="200"/>
      <c r="AT14" s="200"/>
      <c r="AU14" s="200"/>
      <c r="AV14" s="200"/>
      <c r="AW14" s="200"/>
      <c r="AX14" s="200"/>
      <c r="AY14" s="200"/>
      <c r="AZ14" s="200"/>
      <c r="BA14" s="200"/>
      <c r="BB14" s="200"/>
      <c r="BC14" s="200"/>
      <c r="BD14" s="200"/>
      <c r="BE14" s="200"/>
      <c r="BF14" s="200"/>
      <c r="BG14" s="200"/>
      <c r="BH14" s="200"/>
    </row>
    <row r="15" spans="1:60" ht="56.25" outlineLevel="1" x14ac:dyDescent="0.2">
      <c r="A15" s="201"/>
      <c r="B15" s="207"/>
      <c r="C15" s="248" t="s">
        <v>102</v>
      </c>
      <c r="D15" s="210"/>
      <c r="E15" s="212"/>
      <c r="F15" s="215"/>
      <c r="G15" s="216"/>
      <c r="H15" s="214"/>
      <c r="I15" s="214"/>
      <c r="J15" s="214"/>
      <c r="K15" s="214"/>
      <c r="L15" s="214"/>
      <c r="M15" s="214"/>
      <c r="N15" s="208"/>
      <c r="O15" s="208"/>
      <c r="P15" s="208"/>
      <c r="Q15" s="208"/>
      <c r="R15" s="208"/>
      <c r="S15" s="208"/>
      <c r="T15" s="209"/>
      <c r="U15" s="208"/>
      <c r="V15" s="200"/>
      <c r="W15" s="200"/>
      <c r="X15" s="200"/>
      <c r="Y15" s="200"/>
      <c r="Z15" s="200"/>
      <c r="AA15" s="200"/>
      <c r="AB15" s="200"/>
      <c r="AC15" s="200"/>
      <c r="AD15" s="200"/>
      <c r="AE15" s="200" t="s">
        <v>95</v>
      </c>
      <c r="AF15" s="200"/>
      <c r="AG15" s="200"/>
      <c r="AH15" s="200"/>
      <c r="AI15" s="200"/>
      <c r="AJ15" s="200"/>
      <c r="AK15" s="200"/>
      <c r="AL15" s="200"/>
      <c r="AM15" s="200"/>
      <c r="AN15" s="200"/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2" t="str">
        <f>C15</f>
        <v>Obsahuje dodávku sedvičových panelů vč. veškerého pomocného mat. (šrouby, podložky, tmely atd.). Obsahuje dodávku doplňkových prvků kompletních -  lem dveří a vrat-11bm, lem oken-67bm, lem svislý u zdiva-5bm, lemování styku panelů-9bm, lem u podezdívky-12bm. Dále obsahuje náklady na dopravu na stavbu. Dále  obsahuje věškeré práce a dodávky potřebné pro provedení dodávky a prací v položce</v>
      </c>
      <c r="BB15" s="200"/>
      <c r="BC15" s="200"/>
      <c r="BD15" s="200"/>
      <c r="BE15" s="200"/>
      <c r="BF15" s="200"/>
      <c r="BG15" s="200"/>
      <c r="BH15" s="200"/>
    </row>
    <row r="16" spans="1:60" ht="22.5" outlineLevel="1" x14ac:dyDescent="0.2">
      <c r="A16" s="201">
        <v>4</v>
      </c>
      <c r="B16" s="207" t="s">
        <v>103</v>
      </c>
      <c r="C16" s="247" t="s">
        <v>104</v>
      </c>
      <c r="D16" s="208" t="s">
        <v>92</v>
      </c>
      <c r="E16" s="211">
        <v>67.5</v>
      </c>
      <c r="F16" s="213"/>
      <c r="G16" s="214">
        <f>ROUND(E16*F16,2)</f>
        <v>0</v>
      </c>
      <c r="H16" s="213"/>
      <c r="I16" s="214">
        <f>ROUND(E16*H16,2)</f>
        <v>0</v>
      </c>
      <c r="J16" s="213"/>
      <c r="K16" s="214">
        <f>ROUND(E16*J16,2)</f>
        <v>0</v>
      </c>
      <c r="L16" s="214">
        <v>21</v>
      </c>
      <c r="M16" s="214">
        <f>G16*(1+L16/100)</f>
        <v>0</v>
      </c>
      <c r="N16" s="208">
        <v>0</v>
      </c>
      <c r="O16" s="208">
        <f>ROUND(E16*N16,5)</f>
        <v>0</v>
      </c>
      <c r="P16" s="208">
        <v>0</v>
      </c>
      <c r="Q16" s="208">
        <f>ROUND(E16*P16,5)</f>
        <v>0</v>
      </c>
      <c r="R16" s="208"/>
      <c r="S16" s="208"/>
      <c r="T16" s="209">
        <v>0</v>
      </c>
      <c r="U16" s="208">
        <f>ROUND(E16*T16,2)</f>
        <v>0</v>
      </c>
      <c r="V16" s="200"/>
      <c r="W16" s="200"/>
      <c r="X16" s="200"/>
      <c r="Y16" s="200"/>
      <c r="Z16" s="200"/>
      <c r="AA16" s="200"/>
      <c r="AB16" s="200"/>
      <c r="AC16" s="200"/>
      <c r="AD16" s="200"/>
      <c r="AE16" s="200" t="s">
        <v>93</v>
      </c>
      <c r="AF16" s="200"/>
      <c r="AG16" s="200"/>
      <c r="AH16" s="200"/>
      <c r="AI16" s="200"/>
      <c r="AJ16" s="200"/>
      <c r="AK16" s="200"/>
      <c r="AL16" s="200"/>
      <c r="AM16" s="200"/>
      <c r="AN16" s="200"/>
      <c r="AO16" s="200"/>
      <c r="AP16" s="200"/>
      <c r="AQ16" s="200"/>
      <c r="AR16" s="200"/>
      <c r="AS16" s="200"/>
      <c r="AT16" s="200"/>
      <c r="AU16" s="200"/>
      <c r="AV16" s="200"/>
      <c r="AW16" s="200"/>
      <c r="AX16" s="200"/>
      <c r="AY16" s="200"/>
      <c r="AZ16" s="200"/>
      <c r="BA16" s="200"/>
      <c r="BB16" s="200"/>
      <c r="BC16" s="200"/>
      <c r="BD16" s="200"/>
      <c r="BE16" s="200"/>
      <c r="BF16" s="200"/>
      <c r="BG16" s="200"/>
      <c r="BH16" s="200"/>
    </row>
    <row r="17" spans="1:60" ht="56.25" outlineLevel="1" x14ac:dyDescent="0.2">
      <c r="A17" s="224"/>
      <c r="B17" s="225"/>
      <c r="C17" s="249" t="s">
        <v>105</v>
      </c>
      <c r="D17" s="226"/>
      <c r="E17" s="227"/>
      <c r="F17" s="228"/>
      <c r="G17" s="229"/>
      <c r="H17" s="230"/>
      <c r="I17" s="230"/>
      <c r="J17" s="230"/>
      <c r="K17" s="230"/>
      <c r="L17" s="230"/>
      <c r="M17" s="230"/>
      <c r="N17" s="231"/>
      <c r="O17" s="231"/>
      <c r="P17" s="231"/>
      <c r="Q17" s="231"/>
      <c r="R17" s="231"/>
      <c r="S17" s="231"/>
      <c r="T17" s="232"/>
      <c r="U17" s="231"/>
      <c r="V17" s="200"/>
      <c r="W17" s="200"/>
      <c r="X17" s="200"/>
      <c r="Y17" s="200"/>
      <c r="Z17" s="200"/>
      <c r="AA17" s="200"/>
      <c r="AB17" s="200"/>
      <c r="AC17" s="200"/>
      <c r="AD17" s="200"/>
      <c r="AE17" s="200" t="s">
        <v>95</v>
      </c>
      <c r="AF17" s="200"/>
      <c r="AG17" s="200"/>
      <c r="AH17" s="200"/>
      <c r="AI17" s="200"/>
      <c r="AJ17" s="200"/>
      <c r="AK17" s="200"/>
      <c r="AL17" s="200"/>
      <c r="AM17" s="200"/>
      <c r="AN17" s="200"/>
      <c r="AO17" s="200"/>
      <c r="AP17" s="200"/>
      <c r="AQ17" s="200"/>
      <c r="AR17" s="200"/>
      <c r="AS17" s="200"/>
      <c r="AT17" s="200"/>
      <c r="AU17" s="200"/>
      <c r="AV17" s="200"/>
      <c r="AW17" s="200"/>
      <c r="AX17" s="200"/>
      <c r="AY17" s="200"/>
      <c r="AZ17" s="200"/>
      <c r="BA17" s="202" t="str">
        <f>C17</f>
        <v>Obsahuje montáž sedvičových panelů vč. veškerého pomocného mat. (šrouby, podložky, tmely atd.). Obsahuje montáž doplňkových prvků kompletních - lem dveří a vrat-11bm, lem oken-67bm, lem svislý u zdiva-5bm, lemování styku panelů-9bm, lem u podezdívky-43bm. Dále obsahuje náklady na veškerou potřebnou mechanizaci (jeřáby, plošiny atd.).  Dále  obsahuje věškeré práce a dodávky potřebné pro provedení montáže a prací v položce vč. případné výrobně tech. dokumentace</v>
      </c>
      <c r="BB17" s="200"/>
      <c r="BC17" s="200"/>
      <c r="BD17" s="200"/>
      <c r="BE17" s="200"/>
      <c r="BF17" s="200"/>
      <c r="BG17" s="200"/>
      <c r="BH17" s="200"/>
    </row>
    <row r="18" spans="1:60" x14ac:dyDescent="0.2">
      <c r="A18" s="6"/>
      <c r="B18" s="7" t="s">
        <v>106</v>
      </c>
      <c r="C18" s="250" t="s">
        <v>106</v>
      </c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C18">
        <v>15</v>
      </c>
      <c r="AD18">
        <v>21</v>
      </c>
    </row>
    <row r="19" spans="1:60" x14ac:dyDescent="0.2">
      <c r="A19" s="233"/>
      <c r="B19" s="234">
        <v>26</v>
      </c>
      <c r="C19" s="251" t="s">
        <v>106</v>
      </c>
      <c r="D19" s="235"/>
      <c r="E19" s="235"/>
      <c r="F19" s="235"/>
      <c r="G19" s="246">
        <f>G8</f>
        <v>0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AC19">
        <f>SUMIF(L7:L17,AC18,G7:G17)</f>
        <v>0</v>
      </c>
      <c r="AD19">
        <f>SUMIF(L7:L17,AD18,G7:G17)</f>
        <v>0</v>
      </c>
      <c r="AE19" t="s">
        <v>107</v>
      </c>
    </row>
    <row r="20" spans="1:60" x14ac:dyDescent="0.2">
      <c r="A20" s="6"/>
      <c r="B20" s="7" t="s">
        <v>106</v>
      </c>
      <c r="C20" s="250" t="s">
        <v>106</v>
      </c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60" x14ac:dyDescent="0.2">
      <c r="A21" s="6"/>
      <c r="B21" s="7" t="s">
        <v>106</v>
      </c>
      <c r="C21" s="250" t="s">
        <v>106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60" x14ac:dyDescent="0.2">
      <c r="A22" s="236">
        <v>33</v>
      </c>
      <c r="B22" s="236"/>
      <c r="C22" s="252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60" x14ac:dyDescent="0.2">
      <c r="A23" s="237"/>
      <c r="B23" s="238"/>
      <c r="C23" s="253"/>
      <c r="D23" s="238"/>
      <c r="E23" s="238"/>
      <c r="F23" s="238"/>
      <c r="G23" s="239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E23" t="s">
        <v>108</v>
      </c>
    </row>
    <row r="24" spans="1:60" x14ac:dyDescent="0.2">
      <c r="A24" s="240"/>
      <c r="B24" s="241"/>
      <c r="C24" s="254"/>
      <c r="D24" s="241"/>
      <c r="E24" s="241"/>
      <c r="F24" s="241"/>
      <c r="G24" s="242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40"/>
      <c r="B25" s="241"/>
      <c r="C25" s="254"/>
      <c r="D25" s="241"/>
      <c r="E25" s="241"/>
      <c r="F25" s="241"/>
      <c r="G25" s="242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40"/>
      <c r="B26" s="241"/>
      <c r="C26" s="254"/>
      <c r="D26" s="241"/>
      <c r="E26" s="241"/>
      <c r="F26" s="241"/>
      <c r="G26" s="242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</row>
    <row r="27" spans="1:60" x14ac:dyDescent="0.2">
      <c r="A27" s="243"/>
      <c r="B27" s="244"/>
      <c r="C27" s="255"/>
      <c r="D27" s="244"/>
      <c r="E27" s="244"/>
      <c r="F27" s="244"/>
      <c r="G27" s="24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6"/>
      <c r="B28" s="7"/>
      <c r="C28" s="250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C29" s="256"/>
      <c r="AE29" t="s">
        <v>109</v>
      </c>
    </row>
  </sheetData>
  <mergeCells count="11">
    <mergeCell ref="C13:G13"/>
    <mergeCell ref="C15:G15"/>
    <mergeCell ref="C17:G17"/>
    <mergeCell ref="A22:C22"/>
    <mergeCell ref="A23:G27"/>
    <mergeCell ref="A1:G1"/>
    <mergeCell ref="C2:G2"/>
    <mergeCell ref="C3:G3"/>
    <mergeCell ref="C4:G4"/>
    <mergeCell ref="C10:G10"/>
    <mergeCell ref="C11:G11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</dc:creator>
  <cp:lastModifiedBy>Václav</cp:lastModifiedBy>
  <cp:lastPrinted>2014-02-28T09:52:57Z</cp:lastPrinted>
  <dcterms:created xsi:type="dcterms:W3CDTF">2009-04-08T07:15:50Z</dcterms:created>
  <dcterms:modified xsi:type="dcterms:W3CDTF">2018-03-05T09:00:11Z</dcterms:modified>
</cp:coreProperties>
</file>